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ver\Desktop\отчеты адс 2024\"/>
    </mc:Choice>
  </mc:AlternateContent>
  <bookViews>
    <workbookView xWindow="0" yWindow="0" windowWidth="28800" windowHeight="12330"/>
  </bookViews>
  <sheets>
    <sheet name="годовой 23 ГИС" sheetId="13" r:id="rId1"/>
  </sheets>
  <externalReferences>
    <externalReference r:id="rId2"/>
  </externalReferences>
  <definedNames>
    <definedName name="Справочник_работ_и_услуг">OFFSET([1]СпрРабУсл!$A$1:$A$65535,,,COUNTA([1]СпрРабУсл!$A$1:$A$65535))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8" i="13" l="1"/>
  <c r="H58" i="13" s="1"/>
  <c r="G68" i="13"/>
  <c r="G98" i="13" l="1"/>
  <c r="H97" i="13" s="1"/>
  <c r="G56" i="13"/>
  <c r="G17" i="13" l="1"/>
  <c r="G38" i="13"/>
  <c r="D76" i="13" l="1"/>
  <c r="G96" i="13"/>
  <c r="G95" i="13"/>
  <c r="G94" i="13"/>
  <c r="D85" i="13"/>
  <c r="G74" i="13"/>
  <c r="G73" i="13"/>
  <c r="G69" i="13"/>
  <c r="H69" i="13" s="1"/>
  <c r="G67" i="13"/>
  <c r="G66" i="13"/>
  <c r="G65" i="13"/>
  <c r="G64" i="13"/>
  <c r="G63" i="13"/>
  <c r="E62" i="13"/>
  <c r="G62" i="13" s="1"/>
  <c r="G61" i="13"/>
  <c r="G60" i="13"/>
  <c r="G55" i="13"/>
  <c r="G52" i="13"/>
  <c r="G51" i="13"/>
  <c r="G49" i="13"/>
  <c r="G48" i="13"/>
  <c r="G47" i="13"/>
  <c r="G46" i="13"/>
  <c r="G44" i="13"/>
  <c r="G43" i="13"/>
  <c r="G42" i="13"/>
  <c r="G41" i="13"/>
  <c r="G39" i="13"/>
  <c r="G37" i="13" s="1"/>
  <c r="G36" i="13"/>
  <c r="G35" i="13"/>
  <c r="G34" i="13"/>
  <c r="G40" i="13" l="1"/>
  <c r="D87" i="13"/>
  <c r="G87" i="13" s="1"/>
  <c r="H86" i="13" s="1"/>
  <c r="H76" i="13"/>
  <c r="G76" i="13" s="1"/>
  <c r="G72" i="13"/>
  <c r="H71" i="13" s="1"/>
  <c r="G54" i="13" l="1"/>
  <c r="G53" i="13"/>
  <c r="H50" i="13" l="1"/>
  <c r="H28" i="13" s="1"/>
  <c r="H99" i="13" l="1"/>
</calcChain>
</file>

<file path=xl/sharedStrings.xml><?xml version="1.0" encoding="utf-8"?>
<sst xmlns="http://schemas.openxmlformats.org/spreadsheetml/2006/main" count="214" uniqueCount="163">
  <si>
    <t>№</t>
  </si>
  <si>
    <t>Наименование параметра</t>
  </si>
  <si>
    <t>Ед. изм</t>
  </si>
  <si>
    <t>Значение</t>
  </si>
  <si>
    <t>Дата заполнения/внесения изменений</t>
  </si>
  <si>
    <t>-</t>
  </si>
  <si>
    <t>Дата начала отчетного периода</t>
  </si>
  <si>
    <t>Дата конца отчетного периода</t>
  </si>
  <si>
    <t>руб.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</si>
  <si>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</si>
  <si>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</si>
  <si>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</si>
  <si>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</si>
  <si>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Получено денежных средств, в том числе:</t>
  </si>
  <si>
    <t>- денежных средств от собственников/нанимателей помещений</t>
  </si>
  <si>
    <t>- целевых взносов от собственников/нанимателей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</si>
  <si>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</si>
  <si>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</si>
  <si>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</si>
  <si>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</si>
  <si>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Задолженность потребителей (на конец периода)</t>
  </si>
  <si>
    <t>Наименование работ (услуг)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</si>
  <si>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</si>
  <si>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Работы (услуги)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</si>
  <si>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</si>
  <si>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Работы по содержанию и ремонту конструктивных элементов (несущих конструкций и ненесущих конструкций) многоквартирных домов</t>
  </si>
  <si>
    <t>Работы по содержанию и ремонту лифта (лифтов) в многоквартирном доме</t>
  </si>
  <si>
    <t>Работы по содержанию и ремонту систем дымоудаления и вентиляции</t>
  </si>
  <si>
    <t>Работы по содержанию и ремонту систем внутридомового газового оборудования</t>
  </si>
  <si>
    <t>Проведение дератизации и дезинсекции помещений, входящих в состав общего имущества в многоквартирном доме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</si>
  <si>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</si>
  <si>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Коммунальные ресурсы на общедомовые нужды</t>
  </si>
  <si>
    <t>текущий ремонт кровли</t>
  </si>
  <si>
    <t>текущий ремонт отмостки</t>
  </si>
  <si>
    <t>текущий ремонт входных групп</t>
  </si>
  <si>
    <t>плановые осмотры конструктивных элементов (несущих конструкций и ненесущих конструкций) МКД</t>
  </si>
  <si>
    <t>ед.изм.</t>
  </si>
  <si>
    <t>кол-во</t>
  </si>
  <si>
    <t>цена за ед-цу, руб.</t>
  </si>
  <si>
    <t>стоимость  за услугу, руб.</t>
  </si>
  <si>
    <t>Отчет об исполнении ООО "АДС Тулы" договора управления</t>
  </si>
  <si>
    <t>шт.</t>
  </si>
  <si>
    <t>м2</t>
  </si>
  <si>
    <t>покраска дверного полотна</t>
  </si>
  <si>
    <t>ремонт(замена) доводчика</t>
  </si>
  <si>
    <t>ремонт(замена) замка</t>
  </si>
  <si>
    <t>осмотры систем ДВК и ВК</t>
  </si>
  <si>
    <t>ремонтные работы на системах ДВК и ВК</t>
  </si>
  <si>
    <t>прочистка систем ДВК и ВК</t>
  </si>
  <si>
    <t>электроснабжение по нормативу</t>
  </si>
  <si>
    <t>холодное вс по нормативу</t>
  </si>
  <si>
    <t>горячее вс по нормативу</t>
  </si>
  <si>
    <t>электроснабжение сверх норматива</t>
  </si>
  <si>
    <t>система электроснабжения</t>
  </si>
  <si>
    <t>ревизия ВРУ</t>
  </si>
  <si>
    <t>ревизия поэтажных щитков (коробок)</t>
  </si>
  <si>
    <t>текущий ремонт запорной арматуры (замена)</t>
  </si>
  <si>
    <t>система водоотведения</t>
  </si>
  <si>
    <t>текущий ремонт трубопровода (замена)</t>
  </si>
  <si>
    <t>система холодного водоснабжения</t>
  </si>
  <si>
    <t>система горячего водоснабжения</t>
  </si>
  <si>
    <t>система отопления</t>
  </si>
  <si>
    <t>гидравлические испытания системы отопления МКД</t>
  </si>
  <si>
    <t>текущий ремонт (замена) и поверка манометров</t>
  </si>
  <si>
    <t>услуга паспортного стола</t>
  </si>
  <si>
    <t>ведение аналит. учета операций и печать квитанций.</t>
  </si>
  <si>
    <t>затраты по управлению УК</t>
  </si>
  <si>
    <t>количество заявок ХВС</t>
  </si>
  <si>
    <t>количество заявок ГВС</t>
  </si>
  <si>
    <t>количество заявок отопление</t>
  </si>
  <si>
    <t>количество заявок водоотведение</t>
  </si>
  <si>
    <t>количество заявок лифт</t>
  </si>
  <si>
    <t>количество заявок мусоропровод</t>
  </si>
  <si>
    <t>итого за период:</t>
  </si>
  <si>
    <t xml:space="preserve">уборка придомовой территории </t>
  </si>
  <si>
    <t>кронирование и удаление деревьев, кустарников</t>
  </si>
  <si>
    <t>дератизация</t>
  </si>
  <si>
    <t>дезинсекция</t>
  </si>
  <si>
    <t>подписи сторон:</t>
  </si>
  <si>
    <t>"Заказчик"</t>
  </si>
  <si>
    <t>Председатель МКД</t>
  </si>
  <si>
    <t>Представитель УК</t>
  </si>
  <si>
    <t>плановый расчет стоимости за услугу</t>
  </si>
  <si>
    <t>Примечание</t>
  </si>
  <si>
    <t>1</t>
  </si>
  <si>
    <t>1.1</t>
  </si>
  <si>
    <t>1.2</t>
  </si>
  <si>
    <t>1.3</t>
  </si>
  <si>
    <t>1.4</t>
  </si>
  <si>
    <t>1.5</t>
  </si>
  <si>
    <t>2</t>
  </si>
  <si>
    <t>2.1</t>
  </si>
  <si>
    <t>2.2</t>
  </si>
  <si>
    <t>2.3</t>
  </si>
  <si>
    <t>2.4</t>
  </si>
  <si>
    <t>3</t>
  </si>
  <si>
    <t>4</t>
  </si>
  <si>
    <t>5</t>
  </si>
  <si>
    <t>5.1</t>
  </si>
  <si>
    <t>5.2</t>
  </si>
  <si>
    <t>5.3</t>
  </si>
  <si>
    <t>5.4</t>
  </si>
  <si>
    <t>5.5</t>
  </si>
  <si>
    <t>5.6</t>
  </si>
  <si>
    <t>5.7</t>
  </si>
  <si>
    <t>5.8</t>
  </si>
  <si>
    <t>6</t>
  </si>
  <si>
    <t>7</t>
  </si>
  <si>
    <t>8</t>
  </si>
  <si>
    <t>8.1</t>
  </si>
  <si>
    <t>8.2</t>
  </si>
  <si>
    <t>8.3</t>
  </si>
  <si>
    <t>9</t>
  </si>
  <si>
    <t>10</t>
  </si>
  <si>
    <t>Работы аварийно-диспетчерской службы: устранения аварий на внутридомовых инженерных системах в многоквартирном доме</t>
  </si>
  <si>
    <t>кратность проведения работ</t>
  </si>
  <si>
    <t>11</t>
  </si>
  <si>
    <t>11.1</t>
  </si>
  <si>
    <t>11.2</t>
  </si>
  <si>
    <t>12</t>
  </si>
  <si>
    <t>12.1</t>
  </si>
  <si>
    <t>12.2</t>
  </si>
  <si>
    <t>13</t>
  </si>
  <si>
    <t>13.1</t>
  </si>
  <si>
    <t>13.2</t>
  </si>
  <si>
    <t>13.3</t>
  </si>
  <si>
    <t>13.4</t>
  </si>
  <si>
    <t>л/счет</t>
  </si>
  <si>
    <t>2.5</t>
  </si>
  <si>
    <t>затраты по аттестации и обучению персонала УК (электробезопасность, охрана труда, противопожарный минимум и тд.)</t>
  </si>
  <si>
    <t>Итого:</t>
  </si>
  <si>
    <t>Перерасчет</t>
  </si>
  <si>
    <t>ОДН</t>
  </si>
  <si>
    <r>
      <t> </t>
    </r>
    <r>
      <rPr>
        <b/>
        <sz val="11"/>
        <color rgb="FF333333"/>
        <rFont val="Times New Roman"/>
        <family val="1"/>
        <charset val="204"/>
      </rPr>
      <t>Общая информация о выполняемых работах (оказываемых услугах) по содержанию и текущему ремонту общего имущества в многоквартирном доме</t>
    </r>
  </si>
  <si>
    <r>
      <t> </t>
    </r>
    <r>
      <rPr>
        <b/>
        <sz val="11"/>
        <color rgb="FF333333"/>
        <rFont val="Times New Roman"/>
        <family val="1"/>
        <charset val="204"/>
      </rPr>
      <t>Выполненные работы (оказанные услуги) по содержанию общего имущества и текущему ремонту в отчетном периоде</t>
    </r>
    <r>
      <rPr>
        <sz val="11"/>
        <color rgb="FF333333"/>
        <rFont val="Times New Roman"/>
        <family val="1"/>
        <charset val="204"/>
      </rPr>
      <t> </t>
    </r>
  </si>
  <si>
    <t>услуги по учету, расщеплению и перечислению денежных средств</t>
  </si>
  <si>
    <t>прочистка канализации</t>
  </si>
  <si>
    <t>м</t>
  </si>
  <si>
    <t>работа</t>
  </si>
  <si>
    <t>услуга</t>
  </si>
  <si>
    <t>количество заявок электроснабжение</t>
  </si>
  <si>
    <t>2.6</t>
  </si>
  <si>
    <t>услуги по предоставлению копий учетно-технической документации</t>
  </si>
  <si>
    <t>Работы по содержанию мусороприемных камер и мусоропровода МКД</t>
  </si>
  <si>
    <t>14</t>
  </si>
  <si>
    <t>Уборка мест общего пользования</t>
  </si>
  <si>
    <t>14.1</t>
  </si>
  <si>
    <t>Уборка подъездов</t>
  </si>
  <si>
    <t>подъезд</t>
  </si>
  <si>
    <t>Годовая фактическая стоимость работ (услуг), руб. без НДС</t>
  </si>
  <si>
    <t>снятие заглушек</t>
  </si>
  <si>
    <t>прочее</t>
  </si>
  <si>
    <t>сбивание сосулек</t>
  </si>
  <si>
    <t>м п</t>
  </si>
  <si>
    <t>пени</t>
  </si>
  <si>
    <t>очистка кровли от снега и наледи</t>
  </si>
  <si>
    <t>регулировка и наладка системы отопления</t>
  </si>
  <si>
    <t>здание</t>
  </si>
  <si>
    <t>очистка подвала от мусора</t>
  </si>
  <si>
    <t>кг</t>
  </si>
  <si>
    <t>"Исполнитель"</t>
  </si>
  <si>
    <t xml:space="preserve">  </t>
  </si>
  <si>
    <t>МКД по адресу: г.Тула, ул. Вересаева, д.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</si>
</sst>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rgb="FF333333"/>
      <name val="Times New Roman"/>
      <family val="1"/>
      <charset val="204"/>
    </font>
    <font>
      <b/>
      <sz val="11"/>
      <color rgb="FF333333"/>
      <name val="Times New Roman"/>
      <family val="1"/>
      <charset val="204"/>
    </font>
    <font>
      <sz val="11"/>
      <color rgb="FF2E75B6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 tint="0.1499984740745262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1" xfId="0" applyFont="1" applyFill="1" applyBorder="1" applyAlignment="1">
      <alignment horizontal="center" vertical="center" wrapText="1" shrinkToFit="1"/>
    </xf>
    <xf numFmtId="14" fontId="1" fillId="2" borderId="1" xfId="0" applyNumberFormat="1" applyFont="1" applyFill="1" applyBorder="1" applyAlignment="1">
      <alignment horizontal="center" vertical="top" wrapText="1" shrinkToFit="1"/>
    </xf>
    <xf numFmtId="0" fontId="2" fillId="2" borderId="1" xfId="0" applyFont="1" applyFill="1" applyBorder="1" applyAlignment="1">
      <alignment horizontal="center" vertical="top" wrapText="1" shrinkToFit="1"/>
    </xf>
    <xf numFmtId="164" fontId="1" fillId="2" borderId="1" xfId="0" applyNumberFormat="1" applyFont="1" applyFill="1" applyBorder="1" applyAlignment="1">
      <alignment horizontal="center" vertical="top" wrapText="1" shrinkToFit="1"/>
    </xf>
    <xf numFmtId="4" fontId="3" fillId="2" borderId="1" xfId="0" applyNumberFormat="1" applyFont="1" applyFill="1" applyBorder="1" applyAlignment="1">
      <alignment horizontal="center" vertical="top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49" fontId="1" fillId="3" borderId="1" xfId="0" applyNumberFormat="1" applyFont="1" applyFill="1" applyBorder="1" applyAlignment="1">
      <alignment horizontal="center" vertical="top" wrapText="1" shrinkToFit="1"/>
    </xf>
    <xf numFmtId="4" fontId="4" fillId="2" borderId="1" xfId="0" applyNumberFormat="1" applyFont="1" applyFill="1" applyBorder="1" applyAlignment="1">
      <alignment horizontal="center" vertical="top" wrapText="1" shrinkToFit="1"/>
    </xf>
    <xf numFmtId="0" fontId="1" fillId="0" borderId="0" xfId="0" applyFont="1" applyBorder="1" applyAlignment="1">
      <alignment horizontal="center" vertical="top" wrapText="1" shrinkToFit="1"/>
    </xf>
    <xf numFmtId="0" fontId="1" fillId="0" borderId="0" xfId="0" applyFont="1" applyBorder="1" applyAlignment="1">
      <alignment horizontal="center" vertical="center" wrapText="1" shrinkToFit="1"/>
    </xf>
    <xf numFmtId="4" fontId="1" fillId="2" borderId="1" xfId="0" applyNumberFormat="1" applyFont="1" applyFill="1" applyBorder="1" applyAlignment="1">
      <alignment horizontal="center" vertical="top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5" fillId="0" borderId="0" xfId="0" applyFont="1"/>
    <xf numFmtId="4" fontId="5" fillId="0" borderId="0" xfId="0" applyNumberFormat="1" applyFont="1"/>
    <xf numFmtId="4" fontId="1" fillId="3" borderId="1" xfId="0" applyNumberFormat="1" applyFont="1" applyFill="1" applyBorder="1" applyAlignment="1">
      <alignment horizontal="center" vertical="center" wrapText="1" shrinkToFit="1"/>
    </xf>
    <xf numFmtId="0" fontId="5" fillId="0" borderId="0" xfId="0" applyFont="1" applyFill="1"/>
    <xf numFmtId="0" fontId="0" fillId="0" borderId="0" xfId="0" applyFill="1"/>
    <xf numFmtId="4" fontId="5" fillId="2" borderId="1" xfId="0" applyNumberFormat="1" applyFont="1" applyFill="1" applyBorder="1" applyAlignment="1">
      <alignment horizontal="center" vertical="top" wrapText="1" shrinkToFit="1"/>
    </xf>
    <xf numFmtId="0" fontId="2" fillId="2" borderId="3" xfId="0" applyFont="1" applyFill="1" applyBorder="1" applyAlignment="1">
      <alignment horizontal="left" vertical="top" wrapText="1" shrinkToFit="1"/>
    </xf>
    <xf numFmtId="0" fontId="5" fillId="0" borderId="4" xfId="0" applyFont="1" applyBorder="1" applyAlignment="1">
      <alignment horizontal="left" vertical="top" wrapText="1" shrinkToFit="1"/>
    </xf>
    <xf numFmtId="0" fontId="5" fillId="0" borderId="5" xfId="0" applyFont="1" applyBorder="1" applyAlignment="1">
      <alignment horizontal="left" vertical="top" wrapText="1" shrinkToFit="1"/>
    </xf>
    <xf numFmtId="0" fontId="2" fillId="2" borderId="3" xfId="0" applyFont="1" applyFill="1" applyBorder="1" applyAlignment="1">
      <alignment horizontal="center" vertical="top" wrapText="1" shrinkToFit="1"/>
    </xf>
    <xf numFmtId="0" fontId="5" fillId="0" borderId="5" xfId="0" applyFont="1" applyBorder="1" applyAlignment="1">
      <alignment vertical="top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5" fillId="0" borderId="4" xfId="0" applyFont="1" applyBorder="1" applyAlignment="1">
      <alignment wrapText="1" shrinkToFit="1"/>
    </xf>
    <xf numFmtId="0" fontId="1" fillId="2" borderId="3" xfId="0" applyFont="1" applyFill="1" applyBorder="1" applyAlignment="1">
      <alignment vertical="top" wrapText="1" shrinkToFit="1"/>
    </xf>
    <xf numFmtId="0" fontId="5" fillId="0" borderId="4" xfId="0" applyFont="1" applyBorder="1" applyAlignment="1">
      <alignment vertical="top" wrapText="1" shrinkToFit="1"/>
    </xf>
    <xf numFmtId="0" fontId="1" fillId="2" borderId="3" xfId="0" applyFont="1" applyFill="1" applyBorder="1" applyAlignment="1">
      <alignment horizontal="center" vertical="top" wrapText="1" shrinkToFit="1"/>
    </xf>
    <xf numFmtId="0" fontId="1" fillId="0" borderId="0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 shrinkToFit="1"/>
    </xf>
    <xf numFmtId="4" fontId="1" fillId="2" borderId="1" xfId="0" applyNumberFormat="1" applyFont="1" applyFill="1" applyBorder="1" applyAlignment="1">
      <alignment horizontal="center" vertical="top" wrapText="1" shrinkToFit="1"/>
    </xf>
    <xf numFmtId="49" fontId="1" fillId="2" borderId="3" xfId="0" applyNumberFormat="1" applyFont="1" applyFill="1" applyBorder="1" applyAlignment="1">
      <alignment vertical="top" wrapText="1" shrinkToFit="1"/>
    </xf>
    <xf numFmtId="49" fontId="5" fillId="0" borderId="4" xfId="0" applyNumberFormat="1" applyFont="1" applyBorder="1" applyAlignment="1">
      <alignment vertical="top" wrapText="1" shrinkToFit="1"/>
    </xf>
    <xf numFmtId="49" fontId="5" fillId="0" borderId="5" xfId="0" applyNumberFormat="1" applyFont="1" applyBorder="1" applyAlignment="1">
      <alignment vertical="top" wrapText="1" shrinkToFi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" fillId="2" borderId="1" xfId="0" applyFont="1" applyFill="1" applyBorder="1" applyAlignment="1">
      <alignment horizontal="left" vertical="top" wrapText="1" shrinkToFit="1"/>
    </xf>
    <xf numFmtId="0" fontId="1" fillId="2" borderId="1" xfId="0" applyFont="1" applyFill="1" applyBorder="1" applyAlignment="1">
      <alignment horizontal="center" vertical="top" wrapText="1" shrinkToFit="1"/>
    </xf>
    <xf numFmtId="0" fontId="1" fillId="0" borderId="0" xfId="0" applyFont="1" applyBorder="1" applyAlignment="1">
      <alignment horizontal="center" vertical="top" wrapText="1" shrinkToFit="1"/>
    </xf>
    <xf numFmtId="0" fontId="2" fillId="3" borderId="1" xfId="0" applyFont="1" applyFill="1" applyBorder="1" applyAlignment="1">
      <alignment horizontal="center" vertical="center" wrapText="1" shrinkToFit="1"/>
    </xf>
    <xf numFmtId="0" fontId="2" fillId="3" borderId="3" xfId="0" applyFont="1" applyFill="1" applyBorder="1" applyAlignment="1">
      <alignment horizontal="center" vertical="top" wrapText="1" shrinkToFit="1"/>
    </xf>
    <xf numFmtId="0" fontId="5" fillId="4" borderId="4" xfId="0" applyFont="1" applyFill="1" applyBorder="1" applyAlignment="1">
      <alignment horizontal="center" vertical="top" wrapText="1" shrinkToFit="1"/>
    </xf>
    <xf numFmtId="0" fontId="5" fillId="4" borderId="5" xfId="0" applyFont="1" applyFill="1" applyBorder="1" applyAlignment="1">
      <alignment horizontal="center" vertical="top" wrapText="1" shrinkToFit="1"/>
    </xf>
    <xf numFmtId="0" fontId="1" fillId="3" borderId="2" xfId="0" applyFont="1" applyFill="1" applyBorder="1" applyAlignment="1">
      <alignment horizontal="center" vertical="top" wrapText="1" shrinkToFit="1"/>
    </xf>
    <xf numFmtId="0" fontId="5" fillId="4" borderId="1" xfId="0" applyFont="1" applyFill="1" applyBorder="1" applyAlignment="1">
      <alignment horizontal="center" vertical="center" wrapText="1" shrinkToFit="1"/>
    </xf>
    <xf numFmtId="0" fontId="1" fillId="3" borderId="1" xfId="0" applyFont="1" applyFill="1" applyBorder="1" applyAlignment="1">
      <alignment horizontal="center" vertical="top" wrapText="1" shrinkToFit="1"/>
    </xf>
    <xf numFmtId="0" fontId="5" fillId="4" borderId="7" xfId="0" applyFont="1" applyFill="1" applyBorder="1" applyAlignment="1">
      <alignment horizontal="center" vertical="top" wrapText="1" shrinkToFit="1"/>
    </xf>
    <xf numFmtId="0" fontId="5" fillId="4" borderId="1" xfId="0" applyFont="1" applyFill="1" applyBorder="1" applyAlignment="1">
      <alignment horizontal="center" vertical="center" wrapText="1" shrinkToFit="1"/>
    </xf>
    <xf numFmtId="4" fontId="6" fillId="4" borderId="7" xfId="0" applyNumberFormat="1" applyFont="1" applyFill="1" applyBorder="1" applyAlignment="1">
      <alignment horizontal="center" vertical="top" wrapText="1" shrinkToFit="1"/>
    </xf>
    <xf numFmtId="0" fontId="5" fillId="4" borderId="7" xfId="0" applyFont="1" applyFill="1" applyBorder="1" applyAlignment="1">
      <alignment horizontal="center" vertical="top" wrapText="1" shrinkToFit="1"/>
    </xf>
    <xf numFmtId="0" fontId="1" fillId="3" borderId="1" xfId="0" applyFont="1" applyFill="1" applyBorder="1" applyAlignment="1">
      <alignment vertical="top" wrapText="1" shrinkToFit="1"/>
    </xf>
    <xf numFmtId="0" fontId="1" fillId="3" borderId="1" xfId="0" applyFont="1" applyFill="1" applyBorder="1" applyAlignment="1">
      <alignment horizontal="center" vertical="center" wrapText="1" shrinkToFit="1"/>
    </xf>
    <xf numFmtId="0" fontId="1" fillId="4" borderId="1" xfId="0" applyFont="1" applyFill="1" applyBorder="1" applyAlignment="1">
      <alignment horizontal="center" vertical="center" wrapText="1" shrinkToFit="1"/>
    </xf>
    <xf numFmtId="164" fontId="1" fillId="3" borderId="1" xfId="0" applyNumberFormat="1" applyFont="1" applyFill="1" applyBorder="1" applyAlignment="1">
      <alignment horizontal="center" vertical="center" wrapText="1" shrinkToFit="1"/>
    </xf>
    <xf numFmtId="0" fontId="2" fillId="3" borderId="1" xfId="0" applyFont="1" applyFill="1" applyBorder="1" applyAlignment="1">
      <alignment vertical="top" wrapText="1" shrinkToFit="1"/>
    </xf>
    <xf numFmtId="0" fontId="7" fillId="4" borderId="1" xfId="0" applyFont="1" applyFill="1" applyBorder="1" applyAlignment="1">
      <alignment horizontal="center" vertical="center" wrapText="1" shrinkToFit="1"/>
    </xf>
    <xf numFmtId="0" fontId="1" fillId="4" borderId="1" xfId="0" applyFont="1" applyFill="1" applyBorder="1" applyAlignment="1">
      <alignment vertical="top" wrapText="1" shrinkToFit="1"/>
    </xf>
    <xf numFmtId="4" fontId="1" fillId="4" borderId="1" xfId="0" applyNumberFormat="1" applyFont="1" applyFill="1" applyBorder="1" applyAlignment="1">
      <alignment horizontal="center" vertical="center" wrapText="1" shrinkToFit="1"/>
    </xf>
    <xf numFmtId="164" fontId="1" fillId="4" borderId="1" xfId="0" applyNumberFormat="1" applyFont="1" applyFill="1" applyBorder="1" applyAlignment="1">
      <alignment horizontal="center" vertical="center" wrapText="1" shrinkToFit="1"/>
    </xf>
    <xf numFmtId="49" fontId="5" fillId="4" borderId="1" xfId="0" applyNumberFormat="1" applyFont="1" applyFill="1" applyBorder="1" applyAlignment="1">
      <alignment horizontal="center" vertical="top"/>
    </xf>
    <xf numFmtId="0" fontId="5" fillId="4" borderId="1" xfId="0" applyFont="1" applyFill="1" applyBorder="1" applyAlignment="1">
      <alignment vertical="top"/>
    </xf>
    <xf numFmtId="0" fontId="5" fillId="4" borderId="1" xfId="0" applyFont="1" applyFill="1" applyBorder="1" applyAlignment="1">
      <alignment horizontal="center" vertical="center"/>
    </xf>
    <xf numFmtId="4" fontId="5" fillId="4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top" wrapText="1" shrinkToFit="1"/>
    </xf>
    <xf numFmtId="49" fontId="6" fillId="4" borderId="1" xfId="0" applyNumberFormat="1" applyFont="1" applyFill="1" applyBorder="1" applyAlignment="1">
      <alignment horizontal="center" vertical="top"/>
    </xf>
    <xf numFmtId="0" fontId="6" fillId="4" borderId="1" xfId="0" applyFont="1" applyFill="1" applyBorder="1" applyAlignment="1">
      <alignment vertical="top"/>
    </xf>
    <xf numFmtId="49" fontId="5" fillId="4" borderId="3" xfId="0" applyNumberFormat="1" applyFont="1" applyFill="1" applyBorder="1" applyAlignment="1">
      <alignment horizontal="center" vertical="top"/>
    </xf>
    <xf numFmtId="49" fontId="5" fillId="4" borderId="5" xfId="0" applyNumberFormat="1" applyFont="1" applyFill="1" applyBorder="1" applyAlignment="1">
      <alignment horizontal="center" vertical="top"/>
    </xf>
    <xf numFmtId="4" fontId="6" fillId="4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ksa/Downloads/&#1069;&#1082;&#1089;&#1087;&#1086;&#1088;&#1090;%20&#1087;&#1077;&#1088;&#1077;&#1095;&#1085;&#1103;%20&#1088;&#1072;&#1073;&#1086;&#1090;%20&#1086;&#1090;%2010.12.2020%2013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 работ и услуг"/>
      <sheetName val="ОпцииПеречня"/>
      <sheetName val="СпрРабУсл"/>
      <sheetName val="conf"/>
    </sheetNames>
    <sheetDataSet>
      <sheetData sheetId="0"/>
      <sheetData sheetId="1"/>
      <sheetData sheetId="2">
        <row r="1">
          <cell r="A1" t="str">
            <v>1.Выполнение стандартов управления МКД (расходы на управление МКД)</v>
          </cell>
        </row>
        <row r="2">
          <cell r="A2" t="str">
            <v>10.Содержание мусоропровода. Дератизация и дезинсекция.</v>
          </cell>
        </row>
        <row r="3">
          <cell r="A3" t="str">
            <v>11.Работы по содержанию и ремонту конструктивных элементов(несущих конструкций и ненесущих конструкций)многоквартирных домов</v>
          </cell>
        </row>
        <row r="4">
          <cell r="A4" t="str">
            <v>2.услуга РЦ, ведение сайтов УК и ГИС ЖКХ</v>
          </cell>
        </row>
        <row r="5">
          <cell r="A5" t="str">
            <v>3.Работы по содержанию и ремонту оборудования и систем инженерно-технического обеспечения, входящих в состав общего имущества в многоквартирном доме</v>
          </cell>
        </row>
        <row r="6">
          <cell r="A6" t="str">
            <v>4.Аварийно-диспетчерское обслуживание</v>
          </cell>
        </row>
        <row r="7">
          <cell r="A7" t="str">
            <v>5.Техническое обслуживание газового хозяйства</v>
          </cell>
        </row>
        <row r="8">
          <cell r="A8" t="str">
            <v>6.Работы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v>
          </cell>
        </row>
        <row r="9">
          <cell r="A9" t="str">
            <v>7.Обслуживание вент- и дымканалов</v>
          </cell>
        </row>
        <row r="10">
          <cell r="A10" t="str">
            <v>8.Работы по содержанию помещений, входящих в состав общего имущества в многоквартирном доме</v>
          </cell>
        </row>
        <row r="11">
          <cell r="A11" t="str">
            <v>9.Техническое обслуживание	 лифтов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0"/>
  <sheetViews>
    <sheetView tabSelected="1" topLeftCell="A45" zoomScaleNormal="100" zoomScalePageLayoutView="50" workbookViewId="0">
      <selection activeCell="I103" sqref="A1:I103"/>
    </sheetView>
  </sheetViews>
  <sheetFormatPr defaultRowHeight="15" x14ac:dyDescent="0.25"/>
  <cols>
    <col min="2" max="2" width="36.7109375" customWidth="1"/>
    <col min="4" max="4" width="10.85546875" customWidth="1"/>
    <col min="5" max="5" width="9.140625" customWidth="1"/>
    <col min="6" max="6" width="11.7109375" customWidth="1"/>
    <col min="7" max="7" width="17.140625" customWidth="1"/>
    <col min="8" max="8" width="14.7109375" customWidth="1"/>
    <col min="9" max="9" width="15" customWidth="1"/>
  </cols>
  <sheetData>
    <row r="2" spans="1:10" x14ac:dyDescent="0.25">
      <c r="A2" s="24" t="s">
        <v>40</v>
      </c>
      <c r="B2" s="24"/>
      <c r="C2" s="24"/>
      <c r="D2" s="24"/>
      <c r="E2" s="24"/>
      <c r="F2" s="24"/>
      <c r="G2" s="24"/>
      <c r="H2" s="24"/>
      <c r="I2" s="13"/>
      <c r="J2" s="13"/>
    </row>
    <row r="3" spans="1:10" ht="15" customHeight="1" x14ac:dyDescent="0.25">
      <c r="A3" s="31" t="s">
        <v>162</v>
      </c>
      <c r="B3" s="31"/>
      <c r="C3" s="31"/>
      <c r="D3" s="31"/>
      <c r="E3" s="31"/>
      <c r="F3" s="31"/>
      <c r="G3" s="31"/>
      <c r="H3" s="31"/>
      <c r="I3" s="13"/>
      <c r="J3" s="13"/>
    </row>
    <row r="4" spans="1:10" x14ac:dyDescent="0.25">
      <c r="A4" s="6" t="s">
        <v>0</v>
      </c>
      <c r="B4" s="25" t="s">
        <v>1</v>
      </c>
      <c r="C4" s="26"/>
      <c r="D4" s="26"/>
      <c r="E4" s="22" t="s">
        <v>2</v>
      </c>
      <c r="F4" s="23"/>
      <c r="G4" s="3" t="s">
        <v>3</v>
      </c>
      <c r="H4" s="3" t="s">
        <v>3</v>
      </c>
      <c r="I4" s="13"/>
      <c r="J4" s="13"/>
    </row>
    <row r="5" spans="1:10" x14ac:dyDescent="0.25">
      <c r="A5" s="1">
        <v>1</v>
      </c>
      <c r="B5" s="27" t="s">
        <v>4</v>
      </c>
      <c r="C5" s="28"/>
      <c r="D5" s="23"/>
      <c r="E5" s="29" t="s">
        <v>5</v>
      </c>
      <c r="F5" s="23"/>
      <c r="G5" s="2">
        <v>45321</v>
      </c>
      <c r="H5" s="2"/>
      <c r="I5" s="13"/>
      <c r="J5" s="13"/>
    </row>
    <row r="6" spans="1:10" x14ac:dyDescent="0.25">
      <c r="A6" s="1">
        <v>2</v>
      </c>
      <c r="B6" s="27" t="s">
        <v>6</v>
      </c>
      <c r="C6" s="28"/>
      <c r="D6" s="23"/>
      <c r="E6" s="29" t="s">
        <v>5</v>
      </c>
      <c r="F6" s="23"/>
      <c r="G6" s="2">
        <v>44927</v>
      </c>
      <c r="H6" s="2"/>
      <c r="I6" s="13"/>
      <c r="J6" s="13"/>
    </row>
    <row r="7" spans="1:10" x14ac:dyDescent="0.25">
      <c r="A7" s="1">
        <v>3</v>
      </c>
      <c r="B7" s="27" t="s">
        <v>7</v>
      </c>
      <c r="C7" s="28"/>
      <c r="D7" s="23"/>
      <c r="E7" s="29" t="s">
        <v>5</v>
      </c>
      <c r="F7" s="23"/>
      <c r="G7" s="2">
        <v>45291</v>
      </c>
      <c r="H7" s="2"/>
      <c r="I7" s="13"/>
      <c r="J7" s="13"/>
    </row>
    <row r="8" spans="1:10" ht="36" customHeight="1" x14ac:dyDescent="0.25">
      <c r="A8" s="30" t="s">
        <v>133</v>
      </c>
      <c r="B8" s="30"/>
      <c r="C8" s="30"/>
      <c r="D8" s="30"/>
      <c r="E8" s="30"/>
      <c r="F8" s="30"/>
      <c r="G8" s="30"/>
      <c r="H8" s="10"/>
      <c r="I8" s="13"/>
      <c r="J8" s="13"/>
    </row>
    <row r="9" spans="1:10" x14ac:dyDescent="0.25">
      <c r="A9" s="12" t="s">
        <v>0</v>
      </c>
      <c r="B9" s="19" t="s">
        <v>1</v>
      </c>
      <c r="C9" s="20"/>
      <c r="D9" s="21"/>
      <c r="E9" s="22" t="s">
        <v>2</v>
      </c>
      <c r="F9" s="23"/>
      <c r="G9" s="3" t="s">
        <v>3</v>
      </c>
      <c r="H9" s="3" t="s">
        <v>3</v>
      </c>
      <c r="I9" s="13"/>
      <c r="J9" s="13"/>
    </row>
    <row r="10" spans="1:10" x14ac:dyDescent="0.25">
      <c r="A10" s="1">
        <v>4</v>
      </c>
      <c r="B10" s="27" t="s">
        <v>9</v>
      </c>
      <c r="C10" s="28"/>
      <c r="D10" s="23"/>
      <c r="E10" s="29" t="s">
        <v>8</v>
      </c>
      <c r="F10" s="23"/>
      <c r="G10" s="11">
        <v>191036.47</v>
      </c>
      <c r="H10" s="5"/>
      <c r="I10" s="13"/>
      <c r="J10" s="13"/>
    </row>
    <row r="11" spans="1:10" x14ac:dyDescent="0.25">
      <c r="A11" s="1">
        <v>5</v>
      </c>
      <c r="B11" s="27" t="s">
        <v>10</v>
      </c>
      <c r="C11" s="28"/>
      <c r="D11" s="23"/>
      <c r="E11" s="29" t="s">
        <v>8</v>
      </c>
      <c r="F11" s="23"/>
      <c r="G11" s="18">
        <v>332539.84999999998</v>
      </c>
      <c r="H11" s="5"/>
      <c r="I11" s="13"/>
      <c r="J11" s="13"/>
    </row>
    <row r="12" spans="1:10" x14ac:dyDescent="0.25">
      <c r="A12" s="1">
        <v>6</v>
      </c>
      <c r="B12" s="27" t="s">
        <v>11</v>
      </c>
      <c r="C12" s="28"/>
      <c r="D12" s="23"/>
      <c r="E12" s="29" t="s">
        <v>8</v>
      </c>
      <c r="F12" s="23"/>
      <c r="G12" s="32">
        <v>304156.79999999999</v>
      </c>
      <c r="H12" s="32"/>
      <c r="I12" s="13"/>
      <c r="J12" s="13"/>
    </row>
    <row r="13" spans="1:10" x14ac:dyDescent="0.25">
      <c r="A13" s="1">
        <v>7</v>
      </c>
      <c r="B13" s="27" t="s">
        <v>12</v>
      </c>
      <c r="C13" s="28"/>
      <c r="D13" s="23"/>
      <c r="E13" s="29" t="s">
        <v>8</v>
      </c>
      <c r="F13" s="23"/>
      <c r="G13" s="32"/>
      <c r="H13" s="32"/>
      <c r="I13" s="13"/>
      <c r="J13" s="13"/>
    </row>
    <row r="14" spans="1:10" x14ac:dyDescent="0.25">
      <c r="A14" s="1">
        <v>8</v>
      </c>
      <c r="B14" s="39" t="s">
        <v>132</v>
      </c>
      <c r="C14" s="39"/>
      <c r="D14" s="39"/>
      <c r="E14" s="40" t="s">
        <v>8</v>
      </c>
      <c r="F14" s="40"/>
      <c r="G14" s="11">
        <v>10720.08</v>
      </c>
      <c r="H14" s="11"/>
      <c r="I14" s="13"/>
      <c r="J14" s="13"/>
    </row>
    <row r="15" spans="1:10" x14ac:dyDescent="0.25">
      <c r="A15" s="1">
        <v>9</v>
      </c>
      <c r="B15" s="33" t="s">
        <v>154</v>
      </c>
      <c r="C15" s="34"/>
      <c r="D15" s="35"/>
      <c r="E15" s="29" t="s">
        <v>8</v>
      </c>
      <c r="F15" s="23"/>
      <c r="G15" s="11">
        <v>17662.97</v>
      </c>
      <c r="H15" s="11"/>
      <c r="I15" s="13"/>
      <c r="J15" s="13"/>
    </row>
    <row r="16" spans="1:10" x14ac:dyDescent="0.25">
      <c r="A16" s="1">
        <v>10</v>
      </c>
      <c r="B16" s="27" t="s">
        <v>13</v>
      </c>
      <c r="C16" s="28"/>
      <c r="D16" s="23"/>
      <c r="E16" s="29" t="s">
        <v>8</v>
      </c>
      <c r="F16" s="23"/>
      <c r="G16" s="18">
        <v>272067.02</v>
      </c>
      <c r="H16" s="5"/>
      <c r="I16" s="13"/>
      <c r="J16" s="13"/>
    </row>
    <row r="17" spans="1:10" x14ac:dyDescent="0.25">
      <c r="A17" s="1">
        <v>11</v>
      </c>
      <c r="B17" s="27" t="s">
        <v>14</v>
      </c>
      <c r="C17" s="28"/>
      <c r="D17" s="23"/>
      <c r="E17" s="29" t="s">
        <v>8</v>
      </c>
      <c r="F17" s="23"/>
      <c r="G17" s="11">
        <f>G16</f>
        <v>272067.02</v>
      </c>
      <c r="H17" s="11"/>
      <c r="I17" s="13"/>
      <c r="J17" s="13"/>
    </row>
    <row r="18" spans="1:10" x14ac:dyDescent="0.25">
      <c r="A18" s="1">
        <v>12</v>
      </c>
      <c r="B18" s="27" t="s">
        <v>15</v>
      </c>
      <c r="C18" s="28"/>
      <c r="D18" s="23"/>
      <c r="E18" s="29" t="s">
        <v>8</v>
      </c>
      <c r="F18" s="23"/>
      <c r="G18" s="4">
        <v>0</v>
      </c>
      <c r="H18" s="4"/>
      <c r="I18" s="13"/>
      <c r="J18" s="13"/>
    </row>
    <row r="19" spans="1:10" x14ac:dyDescent="0.25">
      <c r="A19" s="1">
        <v>13</v>
      </c>
      <c r="B19" s="27" t="s">
        <v>16</v>
      </c>
      <c r="C19" s="28"/>
      <c r="D19" s="23"/>
      <c r="E19" s="29" t="s">
        <v>8</v>
      </c>
      <c r="F19" s="23"/>
      <c r="G19" s="4">
        <v>0</v>
      </c>
      <c r="H19" s="4"/>
      <c r="I19" s="13"/>
      <c r="J19" s="13"/>
    </row>
    <row r="20" spans="1:10" x14ac:dyDescent="0.25">
      <c r="A20" s="1">
        <v>14</v>
      </c>
      <c r="B20" s="27" t="s">
        <v>17</v>
      </c>
      <c r="C20" s="28"/>
      <c r="D20" s="23"/>
      <c r="E20" s="29" t="s">
        <v>8</v>
      </c>
      <c r="F20" s="23"/>
      <c r="G20" s="4">
        <v>0</v>
      </c>
      <c r="H20" s="4"/>
      <c r="I20" s="13"/>
      <c r="J20" s="13"/>
    </row>
    <row r="21" spans="1:10" x14ac:dyDescent="0.25">
      <c r="A21" s="1">
        <v>15</v>
      </c>
      <c r="B21" s="27" t="s">
        <v>18</v>
      </c>
      <c r="C21" s="28"/>
      <c r="D21" s="23"/>
      <c r="E21" s="29" t="s">
        <v>8</v>
      </c>
      <c r="F21" s="23"/>
      <c r="G21" s="4">
        <v>0</v>
      </c>
      <c r="H21" s="4"/>
      <c r="I21" s="13"/>
      <c r="J21" s="13"/>
    </row>
    <row r="22" spans="1:10" x14ac:dyDescent="0.25">
      <c r="A22" s="1">
        <v>16</v>
      </c>
      <c r="B22" s="27" t="s">
        <v>19</v>
      </c>
      <c r="C22" s="28"/>
      <c r="D22" s="23"/>
      <c r="E22" s="29" t="s">
        <v>8</v>
      </c>
      <c r="F22" s="23"/>
      <c r="G22" s="18">
        <v>0</v>
      </c>
      <c r="H22" s="5"/>
      <c r="I22" s="13"/>
      <c r="J22" s="13"/>
    </row>
    <row r="23" spans="1:10" x14ac:dyDescent="0.25">
      <c r="A23" s="1">
        <v>17</v>
      </c>
      <c r="B23" s="27" t="s">
        <v>20</v>
      </c>
      <c r="C23" s="28"/>
      <c r="D23" s="23"/>
      <c r="E23" s="29" t="s">
        <v>8</v>
      </c>
      <c r="F23" s="23"/>
      <c r="G23" s="18">
        <v>251509.3</v>
      </c>
      <c r="H23" s="5"/>
      <c r="I23" s="13"/>
      <c r="J23" s="13"/>
    </row>
    <row r="24" spans="1:10" x14ac:dyDescent="0.25">
      <c r="A24" s="1">
        <v>18</v>
      </c>
      <c r="B24" s="39" t="s">
        <v>131</v>
      </c>
      <c r="C24" s="39"/>
      <c r="D24" s="39"/>
      <c r="E24" s="40"/>
      <c r="F24" s="40"/>
      <c r="G24" s="8">
        <v>0</v>
      </c>
      <c r="H24" s="5"/>
      <c r="I24" s="13"/>
      <c r="J24" s="13"/>
    </row>
    <row r="25" spans="1:10" ht="33.75" customHeight="1" x14ac:dyDescent="0.25">
      <c r="A25" s="41" t="s">
        <v>134</v>
      </c>
      <c r="B25" s="41"/>
      <c r="C25" s="41"/>
      <c r="D25" s="41"/>
      <c r="E25" s="41"/>
      <c r="F25" s="41"/>
      <c r="G25" s="41"/>
      <c r="H25" s="9"/>
      <c r="I25" s="13"/>
      <c r="J25" s="13"/>
    </row>
    <row r="26" spans="1:10" ht="74.25" customHeight="1" x14ac:dyDescent="0.25">
      <c r="A26" s="42" t="s">
        <v>0</v>
      </c>
      <c r="B26" s="42" t="s">
        <v>21</v>
      </c>
      <c r="C26" s="43" t="s">
        <v>82</v>
      </c>
      <c r="D26" s="44"/>
      <c r="E26" s="44"/>
      <c r="F26" s="44"/>
      <c r="G26" s="45"/>
      <c r="H26" s="46" t="s">
        <v>149</v>
      </c>
      <c r="I26" s="46" t="s">
        <v>83</v>
      </c>
      <c r="J26" s="13"/>
    </row>
    <row r="27" spans="1:10" ht="56.25" customHeight="1" x14ac:dyDescent="0.25">
      <c r="A27" s="47"/>
      <c r="B27" s="47"/>
      <c r="C27" s="48" t="s">
        <v>36</v>
      </c>
      <c r="D27" s="48" t="s">
        <v>37</v>
      </c>
      <c r="E27" s="48" t="s">
        <v>38</v>
      </c>
      <c r="F27" s="48" t="s">
        <v>115</v>
      </c>
      <c r="G27" s="48" t="s">
        <v>39</v>
      </c>
      <c r="H27" s="49"/>
      <c r="I27" s="49"/>
      <c r="J27" s="13"/>
    </row>
    <row r="28" spans="1:10" ht="56.25" customHeight="1" x14ac:dyDescent="0.25">
      <c r="A28" s="50"/>
      <c r="B28" s="50"/>
      <c r="C28" s="48"/>
      <c r="D28" s="48"/>
      <c r="E28" s="48"/>
      <c r="F28" s="48"/>
      <c r="G28" s="48"/>
      <c r="H28" s="51">
        <f>H29+H50+H57+H58+H59+H69+H70+H71+H76+H86+H89+H92+H97</f>
        <v>555685.75410000002</v>
      </c>
      <c r="I28" s="52"/>
      <c r="J28" s="13"/>
    </row>
    <row r="29" spans="1:10" ht="85.5" x14ac:dyDescent="0.25">
      <c r="A29" s="7" t="s">
        <v>84</v>
      </c>
      <c r="B29" s="57" t="s">
        <v>22</v>
      </c>
      <c r="C29" s="54"/>
      <c r="D29" s="15"/>
      <c r="E29" s="15"/>
      <c r="F29" s="55"/>
      <c r="G29" s="15"/>
      <c r="H29" s="15">
        <v>110625.46</v>
      </c>
      <c r="I29" s="56"/>
      <c r="J29" s="13"/>
    </row>
    <row r="30" spans="1:10" ht="20.25" customHeight="1" x14ac:dyDescent="0.25">
      <c r="A30" s="7" t="s">
        <v>85</v>
      </c>
      <c r="B30" s="57" t="s">
        <v>53</v>
      </c>
      <c r="C30" s="54"/>
      <c r="D30" s="15"/>
      <c r="E30" s="15"/>
      <c r="F30" s="55"/>
      <c r="G30" s="15">
        <v>9404.1200000000008</v>
      </c>
      <c r="H30" s="15"/>
      <c r="I30" s="56"/>
      <c r="J30" s="13"/>
    </row>
    <row r="31" spans="1:10" x14ac:dyDescent="0.25">
      <c r="A31" s="7"/>
      <c r="B31" s="53" t="s">
        <v>54</v>
      </c>
      <c r="C31" s="54" t="s">
        <v>41</v>
      </c>
      <c r="D31" s="15">
        <v>1</v>
      </c>
      <c r="E31" s="15">
        <v>1204.21</v>
      </c>
      <c r="F31" s="55">
        <v>4</v>
      </c>
      <c r="G31" s="15">
        <v>4816.84</v>
      </c>
      <c r="H31" s="15"/>
      <c r="I31" s="56"/>
      <c r="J31" s="13"/>
    </row>
    <row r="32" spans="1:10" x14ac:dyDescent="0.25">
      <c r="A32" s="7"/>
      <c r="B32" s="53" t="s">
        <v>55</v>
      </c>
      <c r="C32" s="54" t="s">
        <v>41</v>
      </c>
      <c r="D32" s="15">
        <v>2</v>
      </c>
      <c r="E32" s="15">
        <v>573.41</v>
      </c>
      <c r="F32" s="55">
        <v>4</v>
      </c>
      <c r="G32" s="15">
        <v>4587.28</v>
      </c>
      <c r="H32" s="15"/>
      <c r="I32" s="56"/>
      <c r="J32" s="13"/>
    </row>
    <row r="33" spans="1:10" ht="18.75" customHeight="1" x14ac:dyDescent="0.25">
      <c r="A33" s="7" t="s">
        <v>86</v>
      </c>
      <c r="B33" s="57" t="s">
        <v>59</v>
      </c>
      <c r="C33" s="54"/>
      <c r="D33" s="15"/>
      <c r="E33" s="15"/>
      <c r="F33" s="55"/>
      <c r="G33" s="15">
        <v>9114.15</v>
      </c>
      <c r="H33" s="15"/>
      <c r="I33" s="56"/>
      <c r="J33" s="13"/>
    </row>
    <row r="34" spans="1:10" ht="17.25" customHeight="1" x14ac:dyDescent="0.25">
      <c r="A34" s="7"/>
      <c r="B34" s="53" t="s">
        <v>58</v>
      </c>
      <c r="C34" s="54" t="s">
        <v>137</v>
      </c>
      <c r="D34" s="15">
        <v>5</v>
      </c>
      <c r="E34" s="15">
        <v>1822.83</v>
      </c>
      <c r="F34" s="55">
        <v>1</v>
      </c>
      <c r="G34" s="15">
        <f>D34*E34*F34</f>
        <v>9114.15</v>
      </c>
      <c r="H34" s="15"/>
      <c r="I34" s="56"/>
      <c r="J34" s="13"/>
    </row>
    <row r="35" spans="1:10" ht="30" hidden="1" customHeight="1" x14ac:dyDescent="0.25">
      <c r="A35" s="7"/>
      <c r="B35" s="53" t="s">
        <v>56</v>
      </c>
      <c r="C35" s="54"/>
      <c r="D35" s="15"/>
      <c r="E35" s="15"/>
      <c r="F35" s="55"/>
      <c r="G35" s="15">
        <f t="shared" ref="G35:G96" si="0">D35*E35*F35</f>
        <v>0</v>
      </c>
      <c r="H35" s="15"/>
      <c r="I35" s="56"/>
      <c r="J35" s="13"/>
    </row>
    <row r="36" spans="1:10" ht="26.25" hidden="1" customHeight="1" x14ac:dyDescent="0.25">
      <c r="A36" s="7"/>
      <c r="B36" s="53" t="s">
        <v>63</v>
      </c>
      <c r="C36" s="54"/>
      <c r="D36" s="15"/>
      <c r="E36" s="15"/>
      <c r="F36" s="55"/>
      <c r="G36" s="15">
        <f t="shared" si="0"/>
        <v>0</v>
      </c>
      <c r="H36" s="15"/>
      <c r="I36" s="56"/>
      <c r="J36" s="13"/>
    </row>
    <row r="37" spans="1:10" ht="19.5" customHeight="1" x14ac:dyDescent="0.25">
      <c r="A37" s="7" t="s">
        <v>87</v>
      </c>
      <c r="B37" s="57" t="s">
        <v>57</v>
      </c>
      <c r="C37" s="54"/>
      <c r="D37" s="15"/>
      <c r="E37" s="15"/>
      <c r="F37" s="55"/>
      <c r="G37" s="15">
        <f>G38+G39</f>
        <v>22541.4</v>
      </c>
      <c r="H37" s="15"/>
      <c r="I37" s="56"/>
      <c r="J37" s="13"/>
    </row>
    <row r="38" spans="1:10" ht="20.25" customHeight="1" x14ac:dyDescent="0.25">
      <c r="A38" s="7"/>
      <c r="B38" s="53" t="s">
        <v>136</v>
      </c>
      <c r="C38" s="54" t="s">
        <v>137</v>
      </c>
      <c r="D38" s="15">
        <v>6</v>
      </c>
      <c r="E38" s="15">
        <v>536.70000000000005</v>
      </c>
      <c r="F38" s="58">
        <v>7</v>
      </c>
      <c r="G38" s="15">
        <f>F38*E38*D38</f>
        <v>22541.4</v>
      </c>
      <c r="H38" s="15"/>
      <c r="I38" s="56"/>
      <c r="J38" s="13"/>
    </row>
    <row r="39" spans="1:10" ht="21.75" hidden="1" customHeight="1" x14ac:dyDescent="0.25">
      <c r="A39" s="7"/>
      <c r="B39" s="53" t="s">
        <v>58</v>
      </c>
      <c r="C39" s="54" t="s">
        <v>138</v>
      </c>
      <c r="D39" s="15">
        <v>1</v>
      </c>
      <c r="E39" s="15">
        <v>2030</v>
      </c>
      <c r="F39" s="55">
        <v>0</v>
      </c>
      <c r="G39" s="15">
        <f t="shared" si="0"/>
        <v>0</v>
      </c>
      <c r="H39" s="15"/>
      <c r="I39" s="56"/>
      <c r="J39" s="13"/>
    </row>
    <row r="40" spans="1:10" ht="13.5" customHeight="1" x14ac:dyDescent="0.25">
      <c r="A40" s="7" t="s">
        <v>88</v>
      </c>
      <c r="B40" s="57" t="s">
        <v>60</v>
      </c>
      <c r="C40" s="54"/>
      <c r="D40" s="15"/>
      <c r="E40" s="15"/>
      <c r="F40" s="55"/>
      <c r="G40" s="15">
        <f>G44+G42</f>
        <v>11785.2</v>
      </c>
      <c r="H40" s="15"/>
      <c r="I40" s="56"/>
      <c r="J40" s="13"/>
    </row>
    <row r="41" spans="1:10" ht="12.75" hidden="1" customHeight="1" x14ac:dyDescent="0.25">
      <c r="A41" s="7"/>
      <c r="B41" s="53" t="s">
        <v>58</v>
      </c>
      <c r="C41" s="54"/>
      <c r="D41" s="15"/>
      <c r="E41" s="15"/>
      <c r="F41" s="55"/>
      <c r="G41" s="15">
        <f t="shared" si="0"/>
        <v>0</v>
      </c>
      <c r="H41" s="15"/>
      <c r="I41" s="56"/>
      <c r="J41" s="13"/>
    </row>
    <row r="42" spans="1:10" ht="31.5" customHeight="1" x14ac:dyDescent="0.25">
      <c r="A42" s="7"/>
      <c r="B42" s="53" t="s">
        <v>56</v>
      </c>
      <c r="C42" s="54" t="s">
        <v>138</v>
      </c>
      <c r="D42" s="15">
        <v>2</v>
      </c>
      <c r="E42" s="15">
        <v>5892.6</v>
      </c>
      <c r="F42" s="55">
        <v>1</v>
      </c>
      <c r="G42" s="15">
        <f t="shared" si="0"/>
        <v>11785.2</v>
      </c>
      <c r="H42" s="15"/>
      <c r="I42" s="56"/>
      <c r="J42" s="13"/>
    </row>
    <row r="43" spans="1:10" ht="27.75" hidden="1" customHeight="1" x14ac:dyDescent="0.25">
      <c r="A43" s="7"/>
      <c r="B43" s="53" t="s">
        <v>63</v>
      </c>
      <c r="C43" s="54"/>
      <c r="D43" s="15"/>
      <c r="E43" s="15"/>
      <c r="F43" s="55"/>
      <c r="G43" s="15">
        <f t="shared" si="0"/>
        <v>0</v>
      </c>
      <c r="H43" s="15"/>
      <c r="I43" s="56"/>
      <c r="J43" s="13"/>
    </row>
    <row r="44" spans="1:10" ht="18.75" hidden="1" customHeight="1" x14ac:dyDescent="0.25">
      <c r="A44" s="7" t="s">
        <v>161</v>
      </c>
      <c r="B44" s="53" t="s">
        <v>150</v>
      </c>
      <c r="C44" s="54" t="s">
        <v>41</v>
      </c>
      <c r="D44" s="15">
        <v>0</v>
      </c>
      <c r="E44" s="15">
        <v>0</v>
      </c>
      <c r="F44" s="55">
        <v>0</v>
      </c>
      <c r="G44" s="15">
        <f t="shared" si="0"/>
        <v>0</v>
      </c>
      <c r="H44" s="15"/>
      <c r="I44" s="56"/>
      <c r="J44" s="13"/>
    </row>
    <row r="45" spans="1:10" x14ac:dyDescent="0.25">
      <c r="A45" s="7" t="s">
        <v>89</v>
      </c>
      <c r="B45" s="57" t="s">
        <v>61</v>
      </c>
      <c r="C45" s="54"/>
      <c r="D45" s="15"/>
      <c r="E45" s="15"/>
      <c r="F45" s="55"/>
      <c r="G45" s="15">
        <v>57780.59</v>
      </c>
      <c r="H45" s="15"/>
      <c r="I45" s="54"/>
      <c r="J45" s="13"/>
    </row>
    <row r="46" spans="1:10" ht="30" x14ac:dyDescent="0.25">
      <c r="A46" s="7"/>
      <c r="B46" s="53" t="s">
        <v>56</v>
      </c>
      <c r="C46" s="54" t="s">
        <v>138</v>
      </c>
      <c r="D46" s="15">
        <v>1</v>
      </c>
      <c r="E46" s="15">
        <v>8872.5</v>
      </c>
      <c r="F46" s="55">
        <v>1</v>
      </c>
      <c r="G46" s="15">
        <f t="shared" si="0"/>
        <v>8872.5</v>
      </c>
      <c r="H46" s="15"/>
      <c r="I46" s="54"/>
      <c r="J46" s="13"/>
    </row>
    <row r="47" spans="1:10" ht="30" customHeight="1" x14ac:dyDescent="0.25">
      <c r="A47" s="7"/>
      <c r="B47" s="53" t="s">
        <v>62</v>
      </c>
      <c r="C47" s="54" t="s">
        <v>139</v>
      </c>
      <c r="D47" s="15">
        <v>1</v>
      </c>
      <c r="E47" s="15">
        <v>30000</v>
      </c>
      <c r="F47" s="55">
        <v>1</v>
      </c>
      <c r="G47" s="15">
        <f t="shared" si="0"/>
        <v>30000</v>
      </c>
      <c r="H47" s="15"/>
      <c r="I47" s="54"/>
      <c r="J47" s="13"/>
    </row>
    <row r="48" spans="1:10" ht="29.25" customHeight="1" x14ac:dyDescent="0.25">
      <c r="A48" s="7"/>
      <c r="B48" s="53" t="s">
        <v>56</v>
      </c>
      <c r="C48" s="54" t="s">
        <v>139</v>
      </c>
      <c r="D48" s="15">
        <v>4</v>
      </c>
      <c r="E48" s="15">
        <v>5892.6</v>
      </c>
      <c r="F48" s="55">
        <v>1</v>
      </c>
      <c r="G48" s="15">
        <f t="shared" si="0"/>
        <v>23570.400000000001</v>
      </c>
      <c r="H48" s="15"/>
      <c r="I48" s="54"/>
      <c r="J48" s="13"/>
    </row>
    <row r="49" spans="1:11" ht="20.25" hidden="1" customHeight="1" x14ac:dyDescent="0.25">
      <c r="A49" s="7"/>
      <c r="B49" s="53" t="s">
        <v>156</v>
      </c>
      <c r="C49" s="54" t="s">
        <v>157</v>
      </c>
      <c r="D49" s="15">
        <v>0</v>
      </c>
      <c r="E49" s="15">
        <v>0</v>
      </c>
      <c r="F49" s="55">
        <v>0</v>
      </c>
      <c r="G49" s="15">
        <f t="shared" si="0"/>
        <v>0</v>
      </c>
      <c r="H49" s="15"/>
      <c r="I49" s="54"/>
      <c r="J49" s="13"/>
    </row>
    <row r="50" spans="1:11" ht="28.5" x14ac:dyDescent="0.25">
      <c r="A50" s="7" t="s">
        <v>90</v>
      </c>
      <c r="B50" s="57" t="s">
        <v>23</v>
      </c>
      <c r="C50" s="54"/>
      <c r="D50" s="15"/>
      <c r="E50" s="15"/>
      <c r="F50" s="55"/>
      <c r="G50" s="15"/>
      <c r="H50" s="15">
        <f>G51+G52+G53+G54+G55+G56</f>
        <v>216457.77409999998</v>
      </c>
      <c r="I50" s="56"/>
      <c r="J50" s="13"/>
    </row>
    <row r="51" spans="1:11" x14ac:dyDescent="0.25">
      <c r="A51" s="7" t="s">
        <v>91</v>
      </c>
      <c r="B51" s="53" t="s">
        <v>64</v>
      </c>
      <c r="C51" s="54" t="s">
        <v>127</v>
      </c>
      <c r="D51" s="15">
        <v>15</v>
      </c>
      <c r="E51" s="15">
        <v>6</v>
      </c>
      <c r="F51" s="55">
        <v>12</v>
      </c>
      <c r="G51" s="15">
        <f t="shared" si="0"/>
        <v>1080</v>
      </c>
      <c r="H51" s="15"/>
      <c r="I51" s="56"/>
      <c r="J51" s="13"/>
    </row>
    <row r="52" spans="1:11" ht="30" x14ac:dyDescent="0.25">
      <c r="A52" s="7" t="s">
        <v>92</v>
      </c>
      <c r="B52" s="53" t="s">
        <v>65</v>
      </c>
      <c r="C52" s="54" t="s">
        <v>127</v>
      </c>
      <c r="D52" s="15">
        <v>15</v>
      </c>
      <c r="E52" s="15">
        <v>30</v>
      </c>
      <c r="F52" s="55">
        <v>12</v>
      </c>
      <c r="G52" s="15">
        <f t="shared" si="0"/>
        <v>5400</v>
      </c>
      <c r="H52" s="15"/>
      <c r="I52" s="56"/>
      <c r="J52" s="13"/>
    </row>
    <row r="53" spans="1:11" ht="30" x14ac:dyDescent="0.25">
      <c r="A53" s="7" t="s">
        <v>93</v>
      </c>
      <c r="B53" s="53" t="s">
        <v>135</v>
      </c>
      <c r="C53" s="54" t="s">
        <v>8</v>
      </c>
      <c r="D53" s="15">
        <v>373542.97</v>
      </c>
      <c r="E53" s="15">
        <v>0.03</v>
      </c>
      <c r="F53" s="55">
        <v>1</v>
      </c>
      <c r="G53" s="15">
        <f t="shared" si="0"/>
        <v>11206.289099999998</v>
      </c>
      <c r="H53" s="15"/>
      <c r="I53" s="56"/>
      <c r="J53" s="13"/>
    </row>
    <row r="54" spans="1:11" x14ac:dyDescent="0.25">
      <c r="A54" s="7" t="s">
        <v>94</v>
      </c>
      <c r="B54" s="53" t="s">
        <v>66</v>
      </c>
      <c r="C54" s="54" t="s">
        <v>8</v>
      </c>
      <c r="D54" s="15">
        <v>373542.97</v>
      </c>
      <c r="E54" s="15">
        <v>0.5</v>
      </c>
      <c r="F54" s="55">
        <v>1</v>
      </c>
      <c r="G54" s="15">
        <f t="shared" si="0"/>
        <v>186771.48499999999</v>
      </c>
      <c r="H54" s="15"/>
      <c r="I54" s="56"/>
      <c r="J54" s="13"/>
    </row>
    <row r="55" spans="1:11" ht="60" x14ac:dyDescent="0.25">
      <c r="A55" s="7" t="s">
        <v>128</v>
      </c>
      <c r="B55" s="53" t="s">
        <v>129</v>
      </c>
      <c r="C55" s="54" t="s">
        <v>139</v>
      </c>
      <c r="D55" s="15">
        <v>1</v>
      </c>
      <c r="E55" s="15">
        <v>12000</v>
      </c>
      <c r="F55" s="55">
        <v>1</v>
      </c>
      <c r="G55" s="15">
        <f t="shared" si="0"/>
        <v>12000</v>
      </c>
      <c r="H55" s="15"/>
      <c r="I55" s="56"/>
      <c r="J55" s="13"/>
    </row>
    <row r="56" spans="1:11" ht="0.75" customHeight="1" x14ac:dyDescent="0.25">
      <c r="A56" s="7" t="s">
        <v>141</v>
      </c>
      <c r="B56" s="53" t="s">
        <v>142</v>
      </c>
      <c r="C56" s="54" t="s">
        <v>139</v>
      </c>
      <c r="D56" s="15">
        <v>1</v>
      </c>
      <c r="E56" s="15">
        <v>5187</v>
      </c>
      <c r="F56" s="55">
        <v>0</v>
      </c>
      <c r="G56" s="15">
        <f t="shared" si="0"/>
        <v>0</v>
      </c>
      <c r="H56" s="15"/>
      <c r="I56" s="56"/>
      <c r="J56" s="13"/>
    </row>
    <row r="57" spans="1:11" ht="57" x14ac:dyDescent="0.25">
      <c r="A57" s="7" t="s">
        <v>95</v>
      </c>
      <c r="B57" s="57" t="s">
        <v>24</v>
      </c>
      <c r="C57" s="54"/>
      <c r="D57" s="15"/>
      <c r="E57" s="15"/>
      <c r="F57" s="55"/>
      <c r="G57" s="15"/>
      <c r="H57" s="15">
        <v>0</v>
      </c>
      <c r="I57" s="56"/>
      <c r="J57" s="13"/>
    </row>
    <row r="58" spans="1:11" x14ac:dyDescent="0.25">
      <c r="A58" s="7" t="s">
        <v>96</v>
      </c>
      <c r="B58" s="59" t="s">
        <v>158</v>
      </c>
      <c r="C58" s="55" t="s">
        <v>159</v>
      </c>
      <c r="D58" s="60">
        <v>0</v>
      </c>
      <c r="E58" s="60">
        <v>0</v>
      </c>
      <c r="F58" s="55">
        <v>0</v>
      </c>
      <c r="G58" s="60">
        <f>F58*E58*D58</f>
        <v>0</v>
      </c>
      <c r="H58" s="60">
        <f>G58</f>
        <v>0</v>
      </c>
      <c r="I58" s="61"/>
      <c r="J58" s="13"/>
    </row>
    <row r="59" spans="1:11" ht="71.25" x14ac:dyDescent="0.25">
      <c r="A59" s="7" t="s">
        <v>97</v>
      </c>
      <c r="B59" s="57" t="s">
        <v>25</v>
      </c>
      <c r="C59" s="54"/>
      <c r="D59" s="15"/>
      <c r="E59" s="15"/>
      <c r="F59" s="55"/>
      <c r="G59" s="15"/>
      <c r="H59" s="15">
        <v>95619</v>
      </c>
      <c r="I59" s="56"/>
      <c r="J59" s="13"/>
    </row>
    <row r="60" spans="1:11" ht="48.75" customHeight="1" x14ac:dyDescent="0.25">
      <c r="A60" s="7" t="s">
        <v>98</v>
      </c>
      <c r="B60" s="53" t="s">
        <v>35</v>
      </c>
      <c r="C60" s="54" t="s">
        <v>42</v>
      </c>
      <c r="D60" s="15">
        <v>1130</v>
      </c>
      <c r="E60" s="15">
        <v>1.1499999999999999</v>
      </c>
      <c r="F60" s="55">
        <v>2</v>
      </c>
      <c r="G60" s="60">
        <f t="shared" si="0"/>
        <v>2599</v>
      </c>
      <c r="H60" s="15"/>
      <c r="I60" s="56"/>
      <c r="J60" s="13"/>
      <c r="K60" s="17"/>
    </row>
    <row r="61" spans="1:11" ht="13.5" customHeight="1" x14ac:dyDescent="0.25">
      <c r="A61" s="7" t="s">
        <v>99</v>
      </c>
      <c r="B61" s="53" t="s">
        <v>32</v>
      </c>
      <c r="C61" s="54" t="s">
        <v>42</v>
      </c>
      <c r="D61" s="15">
        <v>40</v>
      </c>
      <c r="E61" s="15">
        <v>1328</v>
      </c>
      <c r="F61" s="55">
        <v>1</v>
      </c>
      <c r="G61" s="15">
        <f t="shared" si="0"/>
        <v>53120</v>
      </c>
      <c r="H61" s="15"/>
      <c r="I61" s="56"/>
      <c r="J61" s="13"/>
    </row>
    <row r="62" spans="1:11" ht="13.5" hidden="1" customHeight="1" x14ac:dyDescent="0.25">
      <c r="A62" s="62" t="s">
        <v>101</v>
      </c>
      <c r="B62" s="63" t="s">
        <v>33</v>
      </c>
      <c r="C62" s="64" t="s">
        <v>42</v>
      </c>
      <c r="D62" s="15"/>
      <c r="E62" s="65">
        <f>0.2</f>
        <v>0.2</v>
      </c>
      <c r="F62" s="55"/>
      <c r="G62" s="15">
        <f t="shared" si="0"/>
        <v>0</v>
      </c>
      <c r="H62" s="65"/>
      <c r="I62" s="64"/>
      <c r="J62" s="13"/>
    </row>
    <row r="63" spans="1:11" ht="12.75" hidden="1" customHeight="1" x14ac:dyDescent="0.25">
      <c r="A63" s="7" t="s">
        <v>102</v>
      </c>
      <c r="B63" s="53" t="s">
        <v>34</v>
      </c>
      <c r="C63" s="54" t="s">
        <v>42</v>
      </c>
      <c r="D63" s="15"/>
      <c r="E63" s="15">
        <v>0.24</v>
      </c>
      <c r="F63" s="55"/>
      <c r="G63" s="15">
        <f t="shared" si="0"/>
        <v>0</v>
      </c>
      <c r="H63" s="15"/>
      <c r="I63" s="56"/>
      <c r="J63" s="13"/>
    </row>
    <row r="64" spans="1:11" ht="14.25" hidden="1" customHeight="1" x14ac:dyDescent="0.25">
      <c r="A64" s="7" t="s">
        <v>103</v>
      </c>
      <c r="B64" s="53" t="s">
        <v>43</v>
      </c>
      <c r="C64" s="54"/>
      <c r="D64" s="15"/>
      <c r="E64" s="15">
        <v>0.1</v>
      </c>
      <c r="F64" s="55"/>
      <c r="G64" s="15">
        <f t="shared" si="0"/>
        <v>0</v>
      </c>
      <c r="H64" s="15"/>
      <c r="I64" s="56"/>
      <c r="J64" s="13"/>
    </row>
    <row r="65" spans="1:10" ht="15.75" hidden="1" customHeight="1" x14ac:dyDescent="0.25">
      <c r="A65" s="7" t="s">
        <v>104</v>
      </c>
      <c r="B65" s="53" t="s">
        <v>44</v>
      </c>
      <c r="C65" s="54"/>
      <c r="D65" s="15"/>
      <c r="E65" s="15">
        <v>0.03</v>
      </c>
      <c r="F65" s="55"/>
      <c r="G65" s="15">
        <f t="shared" si="0"/>
        <v>0</v>
      </c>
      <c r="H65" s="15"/>
      <c r="I65" s="56"/>
      <c r="J65" s="13"/>
    </row>
    <row r="66" spans="1:10" ht="15.75" hidden="1" customHeight="1" x14ac:dyDescent="0.25">
      <c r="A66" s="7" t="s">
        <v>105</v>
      </c>
      <c r="B66" s="53" t="s">
        <v>45</v>
      </c>
      <c r="C66" s="54"/>
      <c r="D66" s="15"/>
      <c r="E66" s="15"/>
      <c r="F66" s="55"/>
      <c r="G66" s="15">
        <f t="shared" si="0"/>
        <v>0</v>
      </c>
      <c r="H66" s="15"/>
      <c r="I66" s="56"/>
      <c r="J66" s="13"/>
    </row>
    <row r="67" spans="1:10" ht="21" customHeight="1" x14ac:dyDescent="0.25">
      <c r="A67" s="7" t="s">
        <v>100</v>
      </c>
      <c r="B67" s="53" t="s">
        <v>155</v>
      </c>
      <c r="C67" s="54" t="s">
        <v>139</v>
      </c>
      <c r="D67" s="15">
        <v>1</v>
      </c>
      <c r="E67" s="15">
        <v>18000</v>
      </c>
      <c r="F67" s="55">
        <v>2</v>
      </c>
      <c r="G67" s="15">
        <f t="shared" si="0"/>
        <v>36000</v>
      </c>
      <c r="H67" s="15"/>
      <c r="I67" s="56"/>
      <c r="J67" s="13"/>
    </row>
    <row r="68" spans="1:10" ht="18" customHeight="1" x14ac:dyDescent="0.25">
      <c r="A68" s="7" t="s">
        <v>101</v>
      </c>
      <c r="B68" s="53" t="s">
        <v>152</v>
      </c>
      <c r="C68" s="54" t="s">
        <v>153</v>
      </c>
      <c r="D68" s="15">
        <v>50</v>
      </c>
      <c r="E68" s="15">
        <v>19.5</v>
      </c>
      <c r="F68" s="55">
        <v>4</v>
      </c>
      <c r="G68" s="15">
        <f>F68*E68*D68</f>
        <v>3900</v>
      </c>
      <c r="H68" s="15"/>
      <c r="I68" s="56"/>
      <c r="J68" s="13"/>
    </row>
    <row r="69" spans="1:10" ht="42.75" x14ac:dyDescent="0.25">
      <c r="A69" s="7" t="s">
        <v>106</v>
      </c>
      <c r="B69" s="57" t="s">
        <v>143</v>
      </c>
      <c r="C69" s="54" t="s">
        <v>42</v>
      </c>
      <c r="D69" s="15">
        <v>1903.8</v>
      </c>
      <c r="E69" s="15">
        <v>2</v>
      </c>
      <c r="F69" s="55">
        <v>12</v>
      </c>
      <c r="G69" s="15">
        <f t="shared" si="0"/>
        <v>45691.199999999997</v>
      </c>
      <c r="H69" s="15">
        <f>G69</f>
        <v>45691.199999999997</v>
      </c>
      <c r="I69" s="56"/>
      <c r="J69" s="13"/>
    </row>
    <row r="70" spans="1:10" ht="47.25" customHeight="1" x14ac:dyDescent="0.25">
      <c r="A70" s="7" t="s">
        <v>107</v>
      </c>
      <c r="B70" s="53" t="s">
        <v>26</v>
      </c>
      <c r="C70" s="54"/>
      <c r="D70" s="15"/>
      <c r="E70" s="15"/>
      <c r="F70" s="55"/>
      <c r="G70" s="15"/>
      <c r="H70" s="15"/>
      <c r="I70" s="56"/>
      <c r="J70" s="13"/>
    </row>
    <row r="71" spans="1:10" ht="42.75" x14ac:dyDescent="0.25">
      <c r="A71" s="7" t="s">
        <v>108</v>
      </c>
      <c r="B71" s="57" t="s">
        <v>27</v>
      </c>
      <c r="C71" s="54"/>
      <c r="D71" s="15"/>
      <c r="E71" s="15"/>
      <c r="F71" s="55"/>
      <c r="G71" s="15"/>
      <c r="H71" s="15">
        <f>G72+G73+G74</f>
        <v>26261.399999999998</v>
      </c>
      <c r="I71" s="56"/>
      <c r="J71" s="13"/>
    </row>
    <row r="72" spans="1:10" ht="14.25" customHeight="1" x14ac:dyDescent="0.25">
      <c r="A72" s="7" t="s">
        <v>109</v>
      </c>
      <c r="B72" s="53" t="s">
        <v>46</v>
      </c>
      <c r="C72" s="54" t="s">
        <v>42</v>
      </c>
      <c r="D72" s="15">
        <v>1903</v>
      </c>
      <c r="E72" s="15">
        <v>1.1499999999999999</v>
      </c>
      <c r="F72" s="55">
        <v>12</v>
      </c>
      <c r="G72" s="15">
        <f t="shared" si="0"/>
        <v>26261.399999999998</v>
      </c>
      <c r="H72" s="15"/>
      <c r="I72" s="56"/>
      <c r="J72" s="13"/>
    </row>
    <row r="73" spans="1:10" ht="30" hidden="1" x14ac:dyDescent="0.25">
      <c r="A73" s="7" t="s">
        <v>110</v>
      </c>
      <c r="B73" s="53" t="s">
        <v>47</v>
      </c>
      <c r="C73" s="54"/>
      <c r="D73" s="15"/>
      <c r="E73" s="15"/>
      <c r="F73" s="55"/>
      <c r="G73" s="15">
        <f t="shared" si="0"/>
        <v>0</v>
      </c>
      <c r="H73" s="15"/>
      <c r="I73" s="56"/>
      <c r="J73" s="13"/>
    </row>
    <row r="74" spans="1:10" hidden="1" x14ac:dyDescent="0.25">
      <c r="A74" s="7" t="s">
        <v>111</v>
      </c>
      <c r="B74" s="53" t="s">
        <v>48</v>
      </c>
      <c r="C74" s="54" t="s">
        <v>42</v>
      </c>
      <c r="D74" s="15"/>
      <c r="E74" s="15"/>
      <c r="F74" s="55"/>
      <c r="G74" s="15">
        <f t="shared" si="0"/>
        <v>0</v>
      </c>
      <c r="H74" s="15"/>
      <c r="I74" s="56"/>
      <c r="J74" s="13"/>
    </row>
    <row r="75" spans="1:10" ht="42.75" x14ac:dyDescent="0.25">
      <c r="A75" s="7" t="s">
        <v>112</v>
      </c>
      <c r="B75" s="57" t="s">
        <v>28</v>
      </c>
      <c r="C75" s="54"/>
      <c r="D75" s="15"/>
      <c r="E75" s="15"/>
      <c r="F75" s="55"/>
      <c r="G75" s="15"/>
      <c r="H75" s="15"/>
      <c r="I75" s="56"/>
      <c r="J75" s="13"/>
    </row>
    <row r="76" spans="1:10" ht="56.25" customHeight="1" x14ac:dyDescent="0.25">
      <c r="A76" s="7" t="s">
        <v>113</v>
      </c>
      <c r="B76" s="57" t="s">
        <v>114</v>
      </c>
      <c r="C76" s="54" t="s">
        <v>42</v>
      </c>
      <c r="D76" s="15">
        <f>D72</f>
        <v>1903</v>
      </c>
      <c r="E76" s="15">
        <v>1.8</v>
      </c>
      <c r="F76" s="55">
        <v>12</v>
      </c>
      <c r="G76" s="15">
        <f>H76</f>
        <v>41104.800000000003</v>
      </c>
      <c r="H76" s="15">
        <f>F76*E76*D76</f>
        <v>41104.800000000003</v>
      </c>
      <c r="I76" s="56"/>
      <c r="J76" s="13"/>
    </row>
    <row r="77" spans="1:10" hidden="1" x14ac:dyDescent="0.25">
      <c r="A77" s="7"/>
      <c r="B77" s="53" t="s">
        <v>140</v>
      </c>
      <c r="C77" s="54"/>
      <c r="D77" s="15">
        <v>1</v>
      </c>
      <c r="E77" s="15"/>
      <c r="F77" s="55"/>
      <c r="G77" s="15"/>
      <c r="H77" s="15"/>
      <c r="I77" s="56"/>
      <c r="J77" s="13"/>
    </row>
    <row r="78" spans="1:10" ht="14.25" hidden="1" customHeight="1" x14ac:dyDescent="0.25">
      <c r="A78" s="7"/>
      <c r="B78" s="53" t="s">
        <v>67</v>
      </c>
      <c r="C78" s="54"/>
      <c r="D78" s="15">
        <v>2</v>
      </c>
      <c r="E78" s="15"/>
      <c r="F78" s="55"/>
      <c r="G78" s="15"/>
      <c r="H78" s="15"/>
      <c r="I78" s="56"/>
      <c r="J78" s="13"/>
    </row>
    <row r="79" spans="1:10" ht="15.75" hidden="1" customHeight="1" x14ac:dyDescent="0.25">
      <c r="A79" s="7"/>
      <c r="B79" s="53" t="s">
        <v>68</v>
      </c>
      <c r="C79" s="54"/>
      <c r="D79" s="15">
        <v>1</v>
      </c>
      <c r="E79" s="15"/>
      <c r="F79" s="55"/>
      <c r="G79" s="15"/>
      <c r="H79" s="15"/>
      <c r="I79" s="56"/>
      <c r="J79" s="13"/>
    </row>
    <row r="80" spans="1:10" hidden="1" x14ac:dyDescent="0.25">
      <c r="A80" s="7"/>
      <c r="B80" s="53" t="s">
        <v>69</v>
      </c>
      <c r="C80" s="54"/>
      <c r="D80" s="15">
        <v>1</v>
      </c>
      <c r="E80" s="15"/>
      <c r="F80" s="55"/>
      <c r="G80" s="15"/>
      <c r="H80" s="15"/>
      <c r="I80" s="56"/>
      <c r="J80" s="13"/>
    </row>
    <row r="81" spans="1:10" hidden="1" x14ac:dyDescent="0.25">
      <c r="A81" s="7"/>
      <c r="B81" s="53" t="s">
        <v>70</v>
      </c>
      <c r="C81" s="54"/>
      <c r="D81" s="15">
        <v>1</v>
      </c>
      <c r="E81" s="15"/>
      <c r="F81" s="55"/>
      <c r="G81" s="15"/>
      <c r="H81" s="15"/>
      <c r="I81" s="56"/>
      <c r="J81" s="13"/>
    </row>
    <row r="82" spans="1:10" ht="0.75" hidden="1" customHeight="1" x14ac:dyDescent="0.25">
      <c r="A82" s="7"/>
      <c r="B82" s="53" t="s">
        <v>71</v>
      </c>
      <c r="C82" s="54"/>
      <c r="D82" s="15"/>
      <c r="E82" s="15"/>
      <c r="F82" s="55"/>
      <c r="G82" s="15"/>
      <c r="H82" s="15"/>
      <c r="I82" s="56"/>
      <c r="J82" s="13"/>
    </row>
    <row r="83" spans="1:10" ht="17.25" hidden="1" customHeight="1" x14ac:dyDescent="0.25">
      <c r="A83" s="7"/>
      <c r="B83" s="53" t="s">
        <v>151</v>
      </c>
      <c r="C83" s="54"/>
      <c r="D83" s="15">
        <v>0</v>
      </c>
      <c r="E83" s="15"/>
      <c r="F83" s="55"/>
      <c r="G83" s="15"/>
      <c r="H83" s="15"/>
      <c r="I83" s="56"/>
      <c r="J83" s="13"/>
    </row>
    <row r="84" spans="1:10" ht="18" hidden="1" customHeight="1" x14ac:dyDescent="0.25">
      <c r="A84" s="7"/>
      <c r="B84" s="53" t="s">
        <v>72</v>
      </c>
      <c r="C84" s="54"/>
      <c r="D84" s="15"/>
      <c r="E84" s="15"/>
      <c r="F84" s="55"/>
      <c r="G84" s="15"/>
      <c r="H84" s="15"/>
      <c r="I84" s="56"/>
      <c r="J84" s="13"/>
    </row>
    <row r="85" spans="1:10" hidden="1" x14ac:dyDescent="0.25">
      <c r="A85" s="7"/>
      <c r="B85" s="66" t="s">
        <v>73</v>
      </c>
      <c r="C85" s="54"/>
      <c r="D85" s="15">
        <f>SUM(D77:D84)</f>
        <v>6</v>
      </c>
      <c r="E85" s="15"/>
      <c r="F85" s="55"/>
      <c r="G85" s="15"/>
      <c r="H85" s="15"/>
      <c r="I85" s="56"/>
      <c r="J85" s="13"/>
    </row>
    <row r="86" spans="1:10" ht="71.25" x14ac:dyDescent="0.25">
      <c r="A86" s="7" t="s">
        <v>116</v>
      </c>
      <c r="B86" s="57" t="s">
        <v>29</v>
      </c>
      <c r="C86" s="54"/>
      <c r="D86" s="15"/>
      <c r="E86" s="15"/>
      <c r="F86" s="55"/>
      <c r="G86" s="15"/>
      <c r="H86" s="15">
        <f>G87+G88</f>
        <v>3882.1200000000008</v>
      </c>
      <c r="I86" s="56"/>
      <c r="J86" s="13"/>
    </row>
    <row r="87" spans="1:10" x14ac:dyDescent="0.25">
      <c r="A87" s="7" t="s">
        <v>117</v>
      </c>
      <c r="B87" s="53" t="s">
        <v>76</v>
      </c>
      <c r="C87" s="54" t="s">
        <v>42</v>
      </c>
      <c r="D87" s="15">
        <f>D76</f>
        <v>1903</v>
      </c>
      <c r="E87" s="15">
        <v>0.17</v>
      </c>
      <c r="F87" s="55">
        <v>12</v>
      </c>
      <c r="G87" s="15">
        <f t="shared" si="0"/>
        <v>3882.1200000000008</v>
      </c>
      <c r="H87" s="15"/>
      <c r="I87" s="56"/>
      <c r="J87" s="13"/>
    </row>
    <row r="88" spans="1:10" ht="0.75" customHeight="1" x14ac:dyDescent="0.25">
      <c r="A88" s="7" t="s">
        <v>118</v>
      </c>
      <c r="B88" s="53" t="s">
        <v>77</v>
      </c>
      <c r="C88" s="54"/>
      <c r="D88" s="15"/>
      <c r="E88" s="15"/>
      <c r="F88" s="55"/>
      <c r="G88" s="15"/>
      <c r="H88" s="15"/>
      <c r="I88" s="56"/>
      <c r="J88" s="13"/>
    </row>
    <row r="89" spans="1:10" ht="96.75" customHeight="1" x14ac:dyDescent="0.25">
      <c r="A89" s="7" t="s">
        <v>119</v>
      </c>
      <c r="B89" s="57" t="s">
        <v>30</v>
      </c>
      <c r="C89" s="54"/>
      <c r="D89" s="15"/>
      <c r="E89" s="15"/>
      <c r="F89" s="55"/>
      <c r="G89" s="15"/>
      <c r="H89" s="15"/>
      <c r="I89" s="56"/>
      <c r="J89" s="13"/>
    </row>
    <row r="90" spans="1:10" hidden="1" x14ac:dyDescent="0.25">
      <c r="A90" s="7" t="s">
        <v>120</v>
      </c>
      <c r="B90" s="53" t="s">
        <v>74</v>
      </c>
      <c r="C90" s="54" t="s">
        <v>42</v>
      </c>
      <c r="D90" s="15"/>
      <c r="E90" s="15"/>
      <c r="F90" s="55"/>
      <c r="G90" s="15"/>
      <c r="H90" s="15"/>
      <c r="I90" s="56"/>
      <c r="J90" s="13"/>
    </row>
    <row r="91" spans="1:10" ht="30" hidden="1" x14ac:dyDescent="0.25">
      <c r="A91" s="7" t="s">
        <v>121</v>
      </c>
      <c r="B91" s="53" t="s">
        <v>75</v>
      </c>
      <c r="C91" s="54"/>
      <c r="D91" s="15"/>
      <c r="E91" s="15"/>
      <c r="F91" s="55"/>
      <c r="G91" s="15"/>
      <c r="H91" s="15"/>
      <c r="I91" s="56"/>
      <c r="J91" s="13"/>
    </row>
    <row r="92" spans="1:10" ht="28.5" x14ac:dyDescent="0.25">
      <c r="A92" s="7" t="s">
        <v>122</v>
      </c>
      <c r="B92" s="57" t="s">
        <v>31</v>
      </c>
      <c r="C92" s="54"/>
      <c r="D92" s="15"/>
      <c r="E92" s="15"/>
      <c r="F92" s="55"/>
      <c r="G92" s="15"/>
      <c r="H92" s="15">
        <v>4044</v>
      </c>
      <c r="I92" s="56"/>
      <c r="J92" s="14"/>
    </row>
    <row r="93" spans="1:10" x14ac:dyDescent="0.25">
      <c r="A93" s="62" t="s">
        <v>123</v>
      </c>
      <c r="B93" s="63" t="s">
        <v>50</v>
      </c>
      <c r="C93" s="64"/>
      <c r="D93" s="65"/>
      <c r="E93" s="65"/>
      <c r="F93" s="64"/>
      <c r="G93" s="15"/>
      <c r="H93" s="65"/>
      <c r="I93" s="64"/>
      <c r="J93" s="13"/>
    </row>
    <row r="94" spans="1:10" x14ac:dyDescent="0.25">
      <c r="A94" s="62" t="s">
        <v>124</v>
      </c>
      <c r="B94" s="63" t="s">
        <v>51</v>
      </c>
      <c r="C94" s="64" t="s">
        <v>139</v>
      </c>
      <c r="D94" s="65">
        <v>1</v>
      </c>
      <c r="E94" s="65">
        <v>337</v>
      </c>
      <c r="F94" s="64">
        <v>12</v>
      </c>
      <c r="G94" s="15">
        <f t="shared" si="0"/>
        <v>4044</v>
      </c>
      <c r="H94" s="65"/>
      <c r="I94" s="64"/>
      <c r="J94" s="13"/>
    </row>
    <row r="95" spans="1:10" hidden="1" x14ac:dyDescent="0.25">
      <c r="A95" s="62" t="s">
        <v>125</v>
      </c>
      <c r="B95" s="63" t="s">
        <v>49</v>
      </c>
      <c r="C95" s="64"/>
      <c r="D95" s="65"/>
      <c r="E95" s="65"/>
      <c r="F95" s="64"/>
      <c r="G95" s="15">
        <f t="shared" si="0"/>
        <v>0</v>
      </c>
      <c r="H95" s="65"/>
      <c r="I95" s="64"/>
      <c r="J95" s="13"/>
    </row>
    <row r="96" spans="1:10" hidden="1" x14ac:dyDescent="0.25">
      <c r="A96" s="62" t="s">
        <v>126</v>
      </c>
      <c r="B96" s="63" t="s">
        <v>52</v>
      </c>
      <c r="C96" s="64"/>
      <c r="D96" s="65"/>
      <c r="E96" s="65"/>
      <c r="F96" s="64"/>
      <c r="G96" s="15">
        <f t="shared" si="0"/>
        <v>0</v>
      </c>
      <c r="H96" s="65"/>
      <c r="I96" s="64"/>
      <c r="J96" s="13"/>
    </row>
    <row r="97" spans="1:10" s="17" customFormat="1" x14ac:dyDescent="0.25">
      <c r="A97" s="67" t="s">
        <v>144</v>
      </c>
      <c r="B97" s="68" t="s">
        <v>145</v>
      </c>
      <c r="C97" s="64"/>
      <c r="D97" s="65"/>
      <c r="E97" s="65"/>
      <c r="F97" s="64"/>
      <c r="G97" s="60"/>
      <c r="H97" s="65">
        <f>G98</f>
        <v>12000</v>
      </c>
      <c r="I97" s="64"/>
      <c r="J97" s="16"/>
    </row>
    <row r="98" spans="1:10" x14ac:dyDescent="0.25">
      <c r="A98" s="62" t="s">
        <v>146</v>
      </c>
      <c r="B98" s="63" t="s">
        <v>147</v>
      </c>
      <c r="C98" s="64" t="s">
        <v>148</v>
      </c>
      <c r="D98" s="65">
        <v>1</v>
      </c>
      <c r="E98" s="65">
        <v>1000</v>
      </c>
      <c r="F98" s="64">
        <v>12</v>
      </c>
      <c r="G98" s="15">
        <f>F98*E98*D98</f>
        <v>12000</v>
      </c>
      <c r="H98" s="65"/>
      <c r="I98" s="64"/>
      <c r="J98" s="13"/>
    </row>
    <row r="99" spans="1:10" x14ac:dyDescent="0.25">
      <c r="A99" s="69" t="s">
        <v>130</v>
      </c>
      <c r="B99" s="70"/>
      <c r="C99" s="64"/>
      <c r="D99" s="65"/>
      <c r="E99" s="65"/>
      <c r="F99" s="64"/>
      <c r="G99" s="65"/>
      <c r="H99" s="71">
        <f>H28</f>
        <v>555685.75410000002</v>
      </c>
      <c r="I99" s="64"/>
      <c r="J99" s="13"/>
    </row>
    <row r="100" spans="1:10" x14ac:dyDescent="0.25">
      <c r="A100" s="13"/>
      <c r="B100" s="36" t="s">
        <v>78</v>
      </c>
      <c r="C100" s="36"/>
      <c r="D100" s="36"/>
      <c r="E100" s="37"/>
      <c r="F100" s="37"/>
      <c r="G100" s="37"/>
      <c r="H100" s="13"/>
      <c r="I100" s="13"/>
      <c r="J100" s="13"/>
    </row>
    <row r="101" spans="1:10" x14ac:dyDescent="0.25">
      <c r="A101" s="13"/>
      <c r="B101" s="38" t="s">
        <v>160</v>
      </c>
      <c r="C101" s="38"/>
      <c r="D101" s="38"/>
      <c r="E101" s="38" t="s">
        <v>79</v>
      </c>
      <c r="F101" s="38"/>
      <c r="G101" s="38"/>
      <c r="H101" s="13"/>
      <c r="I101" s="13"/>
      <c r="J101" s="13"/>
    </row>
    <row r="102" spans="1:10" x14ac:dyDescent="0.25">
      <c r="A102" s="13"/>
      <c r="B102" s="38" t="s">
        <v>81</v>
      </c>
      <c r="C102" s="38"/>
      <c r="D102" s="38"/>
      <c r="E102" s="38" t="s">
        <v>80</v>
      </c>
      <c r="F102" s="38"/>
      <c r="G102" s="38"/>
      <c r="H102" s="13"/>
      <c r="I102" s="13"/>
      <c r="J102" s="13"/>
    </row>
    <row r="103" spans="1:10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</row>
    <row r="104" spans="1:10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</row>
    <row r="105" spans="1:10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</row>
    <row r="106" spans="1:10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</row>
    <row r="107" spans="1:10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</row>
    <row r="108" spans="1:10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</row>
    <row r="109" spans="1:10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</row>
    <row r="110" spans="1:10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</row>
    <row r="111" spans="1:10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</row>
    <row r="112" spans="1:10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</row>
    <row r="113" spans="1:10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</row>
    <row r="114" spans="1:10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</row>
    <row r="115" spans="1:10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</row>
    <row r="116" spans="1:10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</row>
    <row r="117" spans="1:10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</row>
    <row r="118" spans="1:10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</row>
    <row r="119" spans="1:10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</row>
    <row r="120" spans="1:10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</row>
  </sheetData>
  <mergeCells count="58">
    <mergeCell ref="I26:I27"/>
    <mergeCell ref="B24:D24"/>
    <mergeCell ref="E24:F24"/>
    <mergeCell ref="E14:F14"/>
    <mergeCell ref="B14:D14"/>
    <mergeCell ref="B21:D21"/>
    <mergeCell ref="E21:F21"/>
    <mergeCell ref="B22:D22"/>
    <mergeCell ref="E22:F22"/>
    <mergeCell ref="B23:D23"/>
    <mergeCell ref="E23:F23"/>
    <mergeCell ref="A25:G25"/>
    <mergeCell ref="A99:B99"/>
    <mergeCell ref="A26:A27"/>
    <mergeCell ref="B26:B27"/>
    <mergeCell ref="C26:G26"/>
    <mergeCell ref="H26:H27"/>
    <mergeCell ref="B100:D100"/>
    <mergeCell ref="E100:G100"/>
    <mergeCell ref="B101:D101"/>
    <mergeCell ref="E101:G101"/>
    <mergeCell ref="B102:D102"/>
    <mergeCell ref="E102:G102"/>
    <mergeCell ref="B18:D18"/>
    <mergeCell ref="E18:F18"/>
    <mergeCell ref="B19:D19"/>
    <mergeCell ref="E19:F19"/>
    <mergeCell ref="B20:D20"/>
    <mergeCell ref="E20:F20"/>
    <mergeCell ref="B15:D15"/>
    <mergeCell ref="E15:F15"/>
    <mergeCell ref="B16:D16"/>
    <mergeCell ref="E16:F16"/>
    <mergeCell ref="B17:D17"/>
    <mergeCell ref="E17:F17"/>
    <mergeCell ref="H12:H13"/>
    <mergeCell ref="B13:D13"/>
    <mergeCell ref="E13:F13"/>
    <mergeCell ref="B10:D10"/>
    <mergeCell ref="E10:F10"/>
    <mergeCell ref="B11:D11"/>
    <mergeCell ref="E11:F11"/>
    <mergeCell ref="B12:D12"/>
    <mergeCell ref="E12:F12"/>
    <mergeCell ref="G12:G13"/>
    <mergeCell ref="B9:D9"/>
    <mergeCell ref="E9:F9"/>
    <mergeCell ref="A2:H2"/>
    <mergeCell ref="B4:D4"/>
    <mergeCell ref="E4:F4"/>
    <mergeCell ref="B5:D5"/>
    <mergeCell ref="E5:F5"/>
    <mergeCell ref="B6:D6"/>
    <mergeCell ref="E6:F6"/>
    <mergeCell ref="B7:D7"/>
    <mergeCell ref="E7:F7"/>
    <mergeCell ref="A8:G8"/>
    <mergeCell ref="A3:H3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годовой 23 ГИС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Пуговкин</dc:creator>
  <cp:lastModifiedBy>Zverdvd.org</cp:lastModifiedBy>
  <cp:lastPrinted>2024-03-26T06:13:46Z</cp:lastPrinted>
  <dcterms:created xsi:type="dcterms:W3CDTF">2021-01-03T09:45:29Z</dcterms:created>
  <dcterms:modified xsi:type="dcterms:W3CDTF">2024-03-26T06:14:21Z</dcterms:modified>
</cp:coreProperties>
</file>